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<sst xmlns="http://schemas.openxmlformats.org/spreadsheetml/2006/main" count="152" uniqueCount="86">
  <si>
    <t xml:space="preserve">№
п/п
</t>
  </si>
  <si>
    <t>Наименование мероприятия</t>
  </si>
  <si>
    <t>Сроки исполнения</t>
  </si>
  <si>
    <t>Исполнитель</t>
  </si>
  <si>
    <t>средства местного бюджета</t>
  </si>
  <si>
    <t>Общий объем финансирования</t>
  </si>
  <si>
    <t>областной или федеральный бюджет</t>
  </si>
  <si>
    <t xml:space="preserve">МКУ «Управление культуры, туризма и молодежной политики»
(МАУК «МКДЦ»)
</t>
  </si>
  <si>
    <t>3.1.</t>
  </si>
  <si>
    <t>МКУ «Управление культуры, туризма и молодежной политики» (МАУК МКДЦ)</t>
  </si>
  <si>
    <t xml:space="preserve">Итого по 1.1. </t>
  </si>
  <si>
    <t>Итого по 1.2.</t>
  </si>
  <si>
    <t>Итого по 1.3.</t>
  </si>
  <si>
    <t>Итого по 1.4.</t>
  </si>
  <si>
    <t>Итого по 1.5.</t>
  </si>
  <si>
    <t>Итого по 1.6.</t>
  </si>
  <si>
    <t>Итого по 2.1.</t>
  </si>
  <si>
    <t>Итого по 2.2.</t>
  </si>
  <si>
    <t>Итого по 2.3.</t>
  </si>
  <si>
    <t>Итого по 2.4.</t>
  </si>
  <si>
    <t>Итого по 3.</t>
  </si>
  <si>
    <t>Итого по 4.1.</t>
  </si>
  <si>
    <t>Итого по 4.2.</t>
  </si>
  <si>
    <t>Итого по 4.3.1</t>
  </si>
  <si>
    <t>Итого по 4.4.1.</t>
  </si>
  <si>
    <t>1.1.</t>
  </si>
  <si>
    <t>Проведение социальных опросов, мониторингов  по проблемам патриотического, духовно-нравственного состояния общества</t>
  </si>
  <si>
    <t>Координационный совет</t>
  </si>
  <si>
    <t>2.3.</t>
  </si>
  <si>
    <t>МБУ "ДМО"</t>
  </si>
  <si>
    <t>2.4.</t>
  </si>
  <si>
    <t>• Районные Малышевские чтения</t>
  </si>
  <si>
    <t xml:space="preserve">Создание условий для социальной адаптации и самореализации молодежи </t>
  </si>
  <si>
    <t xml:space="preserve">Деятельность  Совета ветеранов войны и труда по воспитанию подрастающего поколения:
• организация постоянной работы с ветеранами войны и труда на базе предприятий и организаций, учебных заведений
</t>
  </si>
  <si>
    <t>Создание условий и поддержка деятельности молодежных и общественных организаций объединений молодежных инициатив</t>
  </si>
  <si>
    <t>Поддержка военно-патриотических клубов. Участие военно-патриотических клубов в соревнованиях различного уровня</t>
  </si>
  <si>
    <t>Организация и проведение мероприятий по профилактике негативных явлений в молодежной среде, проведение акций</t>
  </si>
  <si>
    <t>•  Районный конкурс среди учащихся общеобразовательных учреждений "Мое Отечество";</t>
  </si>
  <si>
    <t>• Поддержка интеллектуального и творческого развития молодежи;</t>
  </si>
  <si>
    <t>• День призывника (2 призыва);</t>
  </si>
  <si>
    <t>Всероссийский фестиваль исторической реконструкции  "Энколпион"</t>
  </si>
  <si>
    <t>2.1.</t>
  </si>
  <si>
    <t>2.2.</t>
  </si>
  <si>
    <t>Межрайонный фестиваль казачей культуры "Казачий холм"</t>
  </si>
  <si>
    <t>Районный День молодежи</t>
  </si>
  <si>
    <t xml:space="preserve"> Военно-спортивная игра «Эстафета Победы»;</t>
  </si>
  <si>
    <t>Организация и проведение общерайонных акций по патриотическому воспитанию подростков и молодежи: "Весенняя и осенняя недели добра" в муниципальном районе Сергиевский</t>
  </si>
  <si>
    <t xml:space="preserve">• Театрализованный праздник "Бал Победы", Губернский фестиваль  "Рожденные в сердце России"
</t>
  </si>
  <si>
    <t>Участие в областных акциях: "Мужчина года", "Женщина года"</t>
  </si>
  <si>
    <t>Организация и проведение торжественного смотра строя и песни (на пл. с. Сергиевск) среди учащихся общеобразовательных учреждений района;</t>
  </si>
  <si>
    <t>Межмуниципальный фестиваль народной культуры и творчества "Яблочный фест"</t>
  </si>
  <si>
    <t>• Межмуниципальный конкурс "Аксаковские чтения"</t>
  </si>
  <si>
    <t>•Межрайонный фестиваль-конкурс солдатской песни "Необъявленная война", "Афганистан";</t>
  </si>
  <si>
    <t>Гранты социокультурных проектов</t>
  </si>
  <si>
    <t xml:space="preserve">МКУ «Управление культуры, туризма и молодежной политики»
</t>
  </si>
  <si>
    <t>2020-2024</t>
  </si>
  <si>
    <t>финансирование не требуется</t>
  </si>
  <si>
    <t xml:space="preserve">(*)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период.  </t>
  </si>
  <si>
    <t>*Планируемый объем финансирования по годам (тыс. руб.)</t>
  </si>
  <si>
    <t>из них:</t>
  </si>
  <si>
    <t>Объемы финансирования в мероприятий муниципальной программы "Развитие сферы культуры и туризма на территории муниципального района Сергиевский на 2020-2024 годы" в роазрезе исполнителей</t>
  </si>
  <si>
    <t>Всего:</t>
  </si>
  <si>
    <t>Задача 1. Создание условий способствующих патриотическому и духовно-нравственному  воспитанию населения муниципального района Сергиевский.</t>
  </si>
  <si>
    <t>1.2.</t>
  </si>
  <si>
    <t>Задача 2. Повышение интереса граждан к военной истории Отечества и памятным датам.</t>
  </si>
  <si>
    <t>1.3.</t>
  </si>
  <si>
    <t>1.4.</t>
  </si>
  <si>
    <t>Задача 3.Расширение участия общественных и некоммерческих организаций в патриотическом воспитании граждан.</t>
  </si>
  <si>
    <t>Задача 4.Создание условий для развития системы объединений, клубов, организаций, в деятельности которых есть гражданское, духовно-нравственное, патриотическое, военно-спортивное направление.</t>
  </si>
  <si>
    <t>4.1.</t>
  </si>
  <si>
    <t>4.2.</t>
  </si>
  <si>
    <t>Задача 5. Создание условий для повышения активности ветеранских организаций в работе с молодежью, использование их опыта, нравственного и духовного потенциала для укрепления и развития преемственности поколений.</t>
  </si>
  <si>
    <t>5.1.</t>
  </si>
  <si>
    <t>Задача 6. Вовлечение граждан в процесс реализации Программы, в активное участие в мероприятиях Программы.</t>
  </si>
  <si>
    <t>1.5.</t>
  </si>
  <si>
    <t>1.6.</t>
  </si>
  <si>
    <t>1.7.</t>
  </si>
  <si>
    <t>1.8.</t>
  </si>
  <si>
    <t>1.9.</t>
  </si>
  <si>
    <t xml:space="preserve">Приложение № 1 
к муниципальной программе
"Реализация молодежной политики, 
патриотическое, военное, гражданское и духовно-
нравственное воспитание детей, молодежи 
и населения муниципального
района Сергиевский на 2020-2024 годы"
</t>
  </si>
  <si>
    <t>Программа мероприятий по реализации муниципальной программы "Реализация молодежной политики, патриотическое, военное, гражданское и духовно-нравственное воспитание детей, молодежи и населения муниципального района Сергиевский на 2020-2024 годы"</t>
  </si>
  <si>
    <t>6.1.</t>
  </si>
  <si>
    <t>6.2.</t>
  </si>
  <si>
    <t>6.3.</t>
  </si>
  <si>
    <t>6.4.</t>
  </si>
  <si>
    <t>6.5.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</si>
</sst>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0"/>
    <numFmt numFmtId="201" formatCode="0.00000"/>
    <numFmt numFmtId="202" formatCode="#,##0.00_р_."/>
    <numFmt numFmtId="203" formatCode="[$-FC19]d\ mmmm\ yyyy\ &quot;г.&quot;"/>
    <numFmt numFmtId="204" formatCode="#,##0.000000"/>
    <numFmt numFmtId="205" formatCode="#,##0.000"/>
    <numFmt numFmtId="206" formatCode="#,##0.0000"/>
    <numFmt numFmtId="207" formatCode="0.0000"/>
    <numFmt numFmtId="208" formatCode="0.0"/>
    <numFmt numFmtId="209" formatCode="0.000"/>
    <numFmt numFmtId="210" formatCode="#,##0.0"/>
    <numFmt numFmtId="211" formatCode="0.000000"/>
  </numFmts>
  <fonts count="50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/>
    </xf>
    <xf numFmtId="200" fontId="4" fillId="0" borderId="10" xfId="0" applyNumberFormat="1" applyFont="1" applyBorder="1" applyAlignment="1">
      <alignment horizontal="center" wrapText="1"/>
    </xf>
    <xf numFmtId="201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205" fontId="0" fillId="0" borderId="0" xfId="0" applyNumberFormat="1" applyAlignment="1">
      <alignment/>
    </xf>
    <xf numFmtId="200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200" fontId="4" fillId="33" borderId="10" xfId="0" applyNumberFormat="1" applyFont="1" applyFill="1" applyBorder="1" applyAlignment="1">
      <alignment horizontal="center" vertical="center" wrapText="1"/>
    </xf>
    <xf numFmtId="209" fontId="5" fillId="33" borderId="10" xfId="0" applyNumberFormat="1" applyFont="1" applyFill="1" applyBorder="1" applyAlignment="1">
      <alignment horizontal="center"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204" fontId="4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200" fontId="4" fillId="0" borderId="0" xfId="0" applyNumberFormat="1" applyFont="1" applyBorder="1" applyAlignment="1">
      <alignment horizontal="center" wrapText="1"/>
    </xf>
    <xf numFmtId="211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0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5" fillId="33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2" fillId="0" borderId="0" xfId="0" applyFont="1" applyAlignment="1">
      <alignment horizontal="justify" vertical="center"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BreakPreview" zoomScale="70" zoomScaleNormal="60" zoomScaleSheetLayoutView="70" zoomScalePageLayoutView="0" workbookViewId="0" topLeftCell="A1">
      <pane xSplit="15" ySplit="6" topLeftCell="P40" activePane="bottomRight" state="frozen"/>
      <selection pane="topLeft" activeCell="A1" sqref="A1"/>
      <selection pane="topRight" activeCell="P1" sqref="P1"/>
      <selection pane="bottomLeft" activeCell="A7" sqref="A7"/>
      <selection pane="bottomRight" activeCell="R45" sqref="R45"/>
    </sheetView>
  </sheetViews>
  <sheetFormatPr defaultColWidth="9.140625" defaultRowHeight="12.75"/>
  <cols>
    <col min="1" max="1" width="5.57421875" style="37" customWidth="1"/>
    <col min="2" max="2" width="21.7109375" style="37" customWidth="1"/>
    <col min="3" max="3" width="0.5625" style="37" hidden="1" customWidth="1"/>
    <col min="4" max="4" width="11.28125" style="37" customWidth="1"/>
    <col min="5" max="5" width="0.2890625" style="37" hidden="1" customWidth="1"/>
    <col min="6" max="6" width="13.7109375" style="37" customWidth="1"/>
    <col min="7" max="7" width="0.85546875" style="37" hidden="1" customWidth="1"/>
    <col min="8" max="8" width="2.00390625" style="37" hidden="1" customWidth="1"/>
    <col min="9" max="9" width="13.28125" style="37" customWidth="1"/>
    <col min="10" max="10" width="12.7109375" style="37" customWidth="1"/>
    <col min="11" max="11" width="13.28125" style="37" customWidth="1"/>
    <col min="12" max="12" width="13.57421875" style="37" customWidth="1"/>
    <col min="13" max="14" width="13.421875" style="37" customWidth="1"/>
    <col min="15" max="15" width="15.00390625" style="37" customWidth="1"/>
    <col min="16" max="16" width="2.28125" style="0" hidden="1" customWidth="1"/>
  </cols>
  <sheetData>
    <row r="1" spans="1:16" ht="131.25" customHeight="1">
      <c r="A1" s="12"/>
      <c r="B1" s="12"/>
      <c r="C1" s="12"/>
      <c r="D1" s="12"/>
      <c r="E1" s="58"/>
      <c r="F1" s="59"/>
      <c r="G1" s="59"/>
      <c r="H1" s="59"/>
      <c r="I1" s="11"/>
      <c r="J1" s="11"/>
      <c r="K1" s="11"/>
      <c r="L1" s="85" t="s">
        <v>79</v>
      </c>
      <c r="M1" s="100"/>
      <c r="N1" s="100"/>
      <c r="O1" s="100"/>
      <c r="P1" s="9"/>
    </row>
    <row r="2" spans="1:16" ht="24.75" customHeight="1">
      <c r="A2" s="54" t="s">
        <v>80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ht="23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14.25" customHeight="1">
      <c r="A4" s="60" t="s">
        <v>0</v>
      </c>
      <c r="B4" s="60" t="s">
        <v>1</v>
      </c>
      <c r="C4" s="60"/>
      <c r="D4" s="60" t="s">
        <v>2</v>
      </c>
      <c r="E4" s="60"/>
      <c r="F4" s="60" t="s">
        <v>3</v>
      </c>
      <c r="G4" s="60"/>
      <c r="H4" s="60"/>
      <c r="I4" s="81" t="s">
        <v>58</v>
      </c>
      <c r="J4" s="82"/>
      <c r="K4" s="82"/>
      <c r="L4" s="82"/>
      <c r="M4" s="82"/>
      <c r="N4" s="82"/>
      <c r="O4" s="82"/>
      <c r="P4" s="1"/>
    </row>
    <row r="5" spans="1:16" ht="9.75" customHeight="1">
      <c r="A5" s="61"/>
      <c r="B5" s="61"/>
      <c r="C5" s="61"/>
      <c r="D5" s="61"/>
      <c r="E5" s="61"/>
      <c r="F5" s="61"/>
      <c r="G5" s="61"/>
      <c r="H5" s="61"/>
      <c r="I5" s="83"/>
      <c r="J5" s="84"/>
      <c r="K5" s="84"/>
      <c r="L5" s="84"/>
      <c r="M5" s="84"/>
      <c r="N5" s="84"/>
      <c r="O5" s="84"/>
      <c r="P5" s="1"/>
    </row>
    <row r="6" spans="1:16" ht="114" customHeight="1">
      <c r="A6" s="62"/>
      <c r="B6" s="62"/>
      <c r="C6" s="62"/>
      <c r="D6" s="62"/>
      <c r="E6" s="62"/>
      <c r="F6" s="62"/>
      <c r="G6" s="62"/>
      <c r="H6" s="62"/>
      <c r="I6" s="18" t="s">
        <v>5</v>
      </c>
      <c r="J6" s="18">
        <v>2020</v>
      </c>
      <c r="K6" s="18">
        <v>2021</v>
      </c>
      <c r="L6" s="18">
        <v>2022</v>
      </c>
      <c r="M6" s="18">
        <v>2023</v>
      </c>
      <c r="N6" s="18">
        <v>2024</v>
      </c>
      <c r="O6" s="18" t="s">
        <v>55</v>
      </c>
      <c r="P6" s="1"/>
    </row>
    <row r="7" spans="1:16" ht="21.75" customHeight="1">
      <c r="A7" s="97" t="s">
        <v>62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P7" s="1"/>
    </row>
    <row r="8" spans="1:16" ht="60" customHeight="1">
      <c r="A8" s="28" t="s">
        <v>25</v>
      </c>
      <c r="B8" s="32" t="s">
        <v>37</v>
      </c>
      <c r="C8" s="19"/>
      <c r="D8" s="47" t="s">
        <v>55</v>
      </c>
      <c r="E8" s="48"/>
      <c r="F8" s="49" t="s">
        <v>7</v>
      </c>
      <c r="G8" s="49"/>
      <c r="H8" s="49"/>
      <c r="I8" s="31" t="s">
        <v>4</v>
      </c>
      <c r="J8" s="14">
        <v>250</v>
      </c>
      <c r="K8" s="14">
        <v>250</v>
      </c>
      <c r="L8" s="14">
        <v>250</v>
      </c>
      <c r="M8" s="14">
        <v>250</v>
      </c>
      <c r="N8" s="14">
        <v>250</v>
      </c>
      <c r="O8" s="14">
        <f>J8+K8+L8+M8+N8</f>
        <v>1250</v>
      </c>
      <c r="P8" s="1"/>
    </row>
    <row r="9" spans="1:16" ht="46.5" customHeight="1">
      <c r="A9" s="20" t="s">
        <v>63</v>
      </c>
      <c r="B9" s="45" t="s">
        <v>39</v>
      </c>
      <c r="C9" s="46"/>
      <c r="D9" s="47" t="s">
        <v>55</v>
      </c>
      <c r="E9" s="48"/>
      <c r="F9" s="47" t="s">
        <v>29</v>
      </c>
      <c r="G9" s="53"/>
      <c r="H9" s="48"/>
      <c r="I9" s="31" t="s">
        <v>4</v>
      </c>
      <c r="J9" s="14">
        <v>20</v>
      </c>
      <c r="K9" s="14">
        <v>20</v>
      </c>
      <c r="L9" s="14">
        <v>20</v>
      </c>
      <c r="M9" s="14">
        <v>20</v>
      </c>
      <c r="N9" s="14">
        <v>20</v>
      </c>
      <c r="O9" s="14">
        <f>SUM(J9:N9)</f>
        <v>100</v>
      </c>
      <c r="P9" s="1"/>
    </row>
    <row r="10" spans="1:16" ht="71.25" customHeight="1">
      <c r="A10" s="20" t="s">
        <v>65</v>
      </c>
      <c r="B10" s="32" t="s">
        <v>43</v>
      </c>
      <c r="C10" s="19"/>
      <c r="D10" s="29" t="s">
        <v>55</v>
      </c>
      <c r="E10" s="30"/>
      <c r="F10" s="49" t="s">
        <v>7</v>
      </c>
      <c r="G10" s="49"/>
      <c r="H10" s="49"/>
      <c r="I10" s="31" t="s">
        <v>4</v>
      </c>
      <c r="J10" s="17">
        <v>150</v>
      </c>
      <c r="K10" s="17">
        <v>150</v>
      </c>
      <c r="L10" s="17">
        <v>150</v>
      </c>
      <c r="M10" s="17">
        <v>150</v>
      </c>
      <c r="N10" s="17">
        <v>150</v>
      </c>
      <c r="O10" s="17">
        <f>J10+K10+L10+M10+N10</f>
        <v>750</v>
      </c>
      <c r="P10" s="1"/>
    </row>
    <row r="11" spans="1:16" ht="43.5" customHeight="1">
      <c r="A11" s="21" t="s">
        <v>66</v>
      </c>
      <c r="B11" s="22" t="s">
        <v>40</v>
      </c>
      <c r="C11" s="19"/>
      <c r="D11" s="47" t="s">
        <v>55</v>
      </c>
      <c r="E11" s="48"/>
      <c r="F11" s="49" t="s">
        <v>29</v>
      </c>
      <c r="G11" s="49"/>
      <c r="H11" s="49"/>
      <c r="I11" s="31" t="s">
        <v>4</v>
      </c>
      <c r="J11" s="14">
        <v>150</v>
      </c>
      <c r="K11" s="14">
        <v>150</v>
      </c>
      <c r="L11" s="14">
        <v>150</v>
      </c>
      <c r="M11" s="14">
        <v>150</v>
      </c>
      <c r="N11" s="14">
        <v>150</v>
      </c>
      <c r="O11" s="14">
        <f>J11+K11+L11+M11+N11</f>
        <v>750</v>
      </c>
      <c r="P11" s="1"/>
    </row>
    <row r="12" spans="1:16" ht="72.75" customHeight="1">
      <c r="A12" s="32" t="s">
        <v>74</v>
      </c>
      <c r="B12" s="50" t="s">
        <v>31</v>
      </c>
      <c r="C12" s="50"/>
      <c r="D12" s="47" t="s">
        <v>55</v>
      </c>
      <c r="E12" s="48"/>
      <c r="F12" s="49" t="s">
        <v>7</v>
      </c>
      <c r="G12" s="49"/>
      <c r="H12" s="49"/>
      <c r="I12" s="31" t="s">
        <v>4</v>
      </c>
      <c r="J12" s="14">
        <v>40</v>
      </c>
      <c r="K12" s="14">
        <v>40</v>
      </c>
      <c r="L12" s="14">
        <v>40</v>
      </c>
      <c r="M12" s="14">
        <v>40</v>
      </c>
      <c r="N12" s="14">
        <v>40</v>
      </c>
      <c r="O12" s="14">
        <f>SUM(J12:N12)</f>
        <v>200</v>
      </c>
      <c r="P12" s="1"/>
    </row>
    <row r="13" spans="1:16" ht="66" customHeight="1">
      <c r="A13" s="32" t="s">
        <v>75</v>
      </c>
      <c r="B13" s="50" t="s">
        <v>51</v>
      </c>
      <c r="C13" s="50"/>
      <c r="D13" s="47" t="s">
        <v>55</v>
      </c>
      <c r="E13" s="48"/>
      <c r="F13" s="49" t="s">
        <v>7</v>
      </c>
      <c r="G13" s="49"/>
      <c r="H13" s="49"/>
      <c r="I13" s="31" t="s">
        <v>4</v>
      </c>
      <c r="J13" s="14">
        <v>30</v>
      </c>
      <c r="K13" s="14">
        <v>30</v>
      </c>
      <c r="L13" s="14">
        <v>30</v>
      </c>
      <c r="M13" s="14">
        <v>30</v>
      </c>
      <c r="N13" s="14">
        <v>30</v>
      </c>
      <c r="O13" s="14">
        <f>SUM(J13:N13)</f>
        <v>150</v>
      </c>
      <c r="P13" s="1"/>
    </row>
    <row r="14" spans="1:16" ht="68.25" customHeight="1">
      <c r="A14" s="25" t="s">
        <v>76</v>
      </c>
      <c r="B14" s="45" t="s">
        <v>36</v>
      </c>
      <c r="C14" s="46"/>
      <c r="D14" s="47" t="s">
        <v>55</v>
      </c>
      <c r="E14" s="48"/>
      <c r="F14" s="49" t="s">
        <v>29</v>
      </c>
      <c r="G14" s="49"/>
      <c r="H14" s="49"/>
      <c r="I14" s="31" t="s">
        <v>4</v>
      </c>
      <c r="J14" s="13">
        <v>50</v>
      </c>
      <c r="K14" s="13">
        <v>50</v>
      </c>
      <c r="L14" s="13">
        <v>50</v>
      </c>
      <c r="M14" s="13">
        <v>50</v>
      </c>
      <c r="N14" s="13">
        <v>50</v>
      </c>
      <c r="O14" s="13">
        <f>SUM(J14:N14)</f>
        <v>250</v>
      </c>
      <c r="P14" s="1"/>
    </row>
    <row r="15" spans="1:16" ht="75" customHeight="1">
      <c r="A15" s="24" t="s">
        <v>77</v>
      </c>
      <c r="B15" s="45" t="s">
        <v>46</v>
      </c>
      <c r="C15" s="46"/>
      <c r="D15" s="47" t="s">
        <v>55</v>
      </c>
      <c r="E15" s="48"/>
      <c r="F15" s="49" t="s">
        <v>29</v>
      </c>
      <c r="G15" s="49"/>
      <c r="H15" s="49"/>
      <c r="I15" s="31" t="s">
        <v>4</v>
      </c>
      <c r="J15" s="13">
        <v>10</v>
      </c>
      <c r="K15" s="13">
        <v>10</v>
      </c>
      <c r="L15" s="13">
        <v>10</v>
      </c>
      <c r="M15" s="13">
        <v>10</v>
      </c>
      <c r="N15" s="13">
        <v>10</v>
      </c>
      <c r="O15" s="13">
        <f>SUM(J15:N15)</f>
        <v>50</v>
      </c>
      <c r="P15" s="1"/>
    </row>
    <row r="16" spans="1:16" ht="77.25" customHeight="1">
      <c r="A16" s="15" t="s">
        <v>78</v>
      </c>
      <c r="B16" s="56" t="s">
        <v>26</v>
      </c>
      <c r="C16" s="57"/>
      <c r="D16" s="47" t="s">
        <v>55</v>
      </c>
      <c r="E16" s="48"/>
      <c r="F16" s="49" t="s">
        <v>27</v>
      </c>
      <c r="G16" s="49"/>
      <c r="H16" s="49"/>
      <c r="I16" s="31" t="s">
        <v>4</v>
      </c>
      <c r="J16" s="17">
        <v>0</v>
      </c>
      <c r="K16" s="14">
        <v>0</v>
      </c>
      <c r="L16" s="14">
        <v>0</v>
      </c>
      <c r="M16" s="17">
        <v>0</v>
      </c>
      <c r="N16" s="17">
        <v>0</v>
      </c>
      <c r="O16" s="17" t="s">
        <v>56</v>
      </c>
      <c r="P16" s="1"/>
    </row>
    <row r="17" spans="1:16" ht="25.5" customHeight="1">
      <c r="A17" s="92" t="s">
        <v>64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1"/>
    </row>
    <row r="18" spans="1:16" ht="72" customHeight="1">
      <c r="A18" s="20" t="s">
        <v>41</v>
      </c>
      <c r="B18" s="45" t="s">
        <v>52</v>
      </c>
      <c r="C18" s="46"/>
      <c r="D18" s="47" t="s">
        <v>55</v>
      </c>
      <c r="E18" s="48"/>
      <c r="F18" s="49" t="s">
        <v>7</v>
      </c>
      <c r="G18" s="49"/>
      <c r="H18" s="49"/>
      <c r="I18" s="31" t="s">
        <v>4</v>
      </c>
      <c r="J18" s="14">
        <v>40</v>
      </c>
      <c r="K18" s="14">
        <v>40</v>
      </c>
      <c r="L18" s="14">
        <v>40</v>
      </c>
      <c r="M18" s="14">
        <v>40</v>
      </c>
      <c r="N18" s="14">
        <v>40</v>
      </c>
      <c r="O18" s="14">
        <f>J18+K18+L18+M18+N18</f>
        <v>200</v>
      </c>
      <c r="P18" s="1"/>
    </row>
    <row r="19" spans="1:16" ht="66" customHeight="1">
      <c r="A19" s="23" t="s">
        <v>42</v>
      </c>
      <c r="B19" s="50" t="s">
        <v>47</v>
      </c>
      <c r="C19" s="50"/>
      <c r="D19" s="47" t="s">
        <v>55</v>
      </c>
      <c r="E19" s="48"/>
      <c r="F19" s="49" t="s">
        <v>7</v>
      </c>
      <c r="G19" s="49"/>
      <c r="H19" s="49"/>
      <c r="I19" s="31" t="s">
        <v>4</v>
      </c>
      <c r="J19" s="14">
        <v>400</v>
      </c>
      <c r="K19" s="14">
        <v>60</v>
      </c>
      <c r="L19" s="14">
        <v>300</v>
      </c>
      <c r="M19" s="14">
        <v>60</v>
      </c>
      <c r="N19" s="14">
        <v>300</v>
      </c>
      <c r="O19" s="14">
        <f>J19+K19+L19+M19+N19</f>
        <v>1120</v>
      </c>
      <c r="P19" s="1"/>
    </row>
    <row r="20" spans="1:16" ht="31.5" customHeight="1">
      <c r="A20" s="32" t="s">
        <v>28</v>
      </c>
      <c r="B20" s="56" t="s">
        <v>45</v>
      </c>
      <c r="C20" s="57"/>
      <c r="D20" s="47" t="s">
        <v>55</v>
      </c>
      <c r="E20" s="48"/>
      <c r="F20" s="49" t="s">
        <v>29</v>
      </c>
      <c r="G20" s="49"/>
      <c r="H20" s="49"/>
      <c r="I20" s="31" t="s">
        <v>4</v>
      </c>
      <c r="J20" s="17">
        <v>10</v>
      </c>
      <c r="K20" s="17">
        <v>10</v>
      </c>
      <c r="L20" s="17">
        <v>10</v>
      </c>
      <c r="M20" s="27">
        <v>10</v>
      </c>
      <c r="N20" s="27">
        <v>10</v>
      </c>
      <c r="O20" s="27">
        <f>J20+K20+L20+M20+N20</f>
        <v>50</v>
      </c>
      <c r="P20" s="1"/>
    </row>
    <row r="21" spans="1:16" ht="70.5" customHeight="1">
      <c r="A21" s="32" t="s">
        <v>30</v>
      </c>
      <c r="B21" s="45" t="s">
        <v>49</v>
      </c>
      <c r="C21" s="46"/>
      <c r="D21" s="47" t="s">
        <v>55</v>
      </c>
      <c r="E21" s="48"/>
      <c r="F21" s="49" t="s">
        <v>29</v>
      </c>
      <c r="G21" s="49"/>
      <c r="H21" s="49"/>
      <c r="I21" s="31" t="s">
        <v>4</v>
      </c>
      <c r="J21" s="14">
        <v>15</v>
      </c>
      <c r="K21" s="14">
        <v>15</v>
      </c>
      <c r="L21" s="14">
        <v>15</v>
      </c>
      <c r="M21" s="14">
        <v>15</v>
      </c>
      <c r="N21" s="14">
        <v>15</v>
      </c>
      <c r="O21" s="14">
        <f>SUM(J21:N21)</f>
        <v>75</v>
      </c>
      <c r="P21" s="1"/>
    </row>
    <row r="22" spans="1:16" ht="24" customHeight="1">
      <c r="A22" s="92" t="s">
        <v>67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  <c r="P22" s="1"/>
    </row>
    <row r="23" spans="1:16" ht="75.75" customHeight="1">
      <c r="A23" s="31" t="s">
        <v>8</v>
      </c>
      <c r="B23" s="31" t="s">
        <v>53</v>
      </c>
      <c r="C23" s="31"/>
      <c r="D23" s="47" t="s">
        <v>55</v>
      </c>
      <c r="E23" s="48"/>
      <c r="F23" s="49" t="s">
        <v>54</v>
      </c>
      <c r="G23" s="49"/>
      <c r="H23" s="49"/>
      <c r="I23" s="31" t="s">
        <v>6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f>SUM(J23:N23)</f>
        <v>0</v>
      </c>
      <c r="P23" s="1"/>
    </row>
    <row r="24" spans="1:16" ht="39" customHeight="1">
      <c r="A24" s="92" t="s">
        <v>68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1"/>
    </row>
    <row r="25" spans="1:16" ht="57" customHeight="1">
      <c r="A25" s="32" t="s">
        <v>69</v>
      </c>
      <c r="B25" s="50" t="s">
        <v>34</v>
      </c>
      <c r="C25" s="50"/>
      <c r="D25" s="47" t="s">
        <v>55</v>
      </c>
      <c r="E25" s="48"/>
      <c r="F25" s="49" t="s">
        <v>29</v>
      </c>
      <c r="G25" s="49"/>
      <c r="H25" s="49"/>
      <c r="I25" s="31" t="s">
        <v>4</v>
      </c>
      <c r="J25" s="14">
        <v>60</v>
      </c>
      <c r="K25" s="14">
        <v>60</v>
      </c>
      <c r="L25" s="14">
        <v>60</v>
      </c>
      <c r="M25" s="14">
        <v>60</v>
      </c>
      <c r="N25" s="14">
        <v>60</v>
      </c>
      <c r="O25" s="14">
        <f>SUM(J25:N25)</f>
        <v>300</v>
      </c>
      <c r="P25" s="1"/>
    </row>
    <row r="26" spans="1:15" ht="52.5" customHeight="1">
      <c r="A26" s="24" t="s">
        <v>70</v>
      </c>
      <c r="B26" s="45" t="s">
        <v>35</v>
      </c>
      <c r="C26" s="46"/>
      <c r="D26" s="47" t="s">
        <v>55</v>
      </c>
      <c r="E26" s="48"/>
      <c r="F26" s="49" t="s">
        <v>29</v>
      </c>
      <c r="G26" s="49"/>
      <c r="H26" s="49"/>
      <c r="I26" s="31" t="s">
        <v>4</v>
      </c>
      <c r="J26" s="14">
        <v>10</v>
      </c>
      <c r="K26" s="14">
        <v>10</v>
      </c>
      <c r="L26" s="14">
        <v>10</v>
      </c>
      <c r="M26" s="14">
        <v>10</v>
      </c>
      <c r="N26" s="14">
        <v>10</v>
      </c>
      <c r="O26" s="14">
        <f>SUM(J26:N26)</f>
        <v>50</v>
      </c>
    </row>
    <row r="27" spans="1:15" ht="36.75" customHeight="1">
      <c r="A27" s="92" t="s">
        <v>71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93.75" customHeight="1">
      <c r="A28" s="34" t="s">
        <v>72</v>
      </c>
      <c r="B28" s="51" t="s">
        <v>33</v>
      </c>
      <c r="C28" s="52"/>
      <c r="D28" s="47" t="s">
        <v>55</v>
      </c>
      <c r="E28" s="48"/>
      <c r="F28" s="49" t="s">
        <v>7</v>
      </c>
      <c r="G28" s="49"/>
      <c r="H28" s="49"/>
      <c r="I28" s="31" t="s">
        <v>4</v>
      </c>
      <c r="J28" s="17">
        <v>420</v>
      </c>
      <c r="K28" s="17">
        <v>420</v>
      </c>
      <c r="L28" s="17">
        <v>420</v>
      </c>
      <c r="M28" s="27">
        <v>420</v>
      </c>
      <c r="N28" s="27">
        <v>420</v>
      </c>
      <c r="O28" s="27">
        <f>SUM(J28:N28)</f>
        <v>2100</v>
      </c>
    </row>
    <row r="29" spans="1:15" s="10" customFormat="1" ht="39" customHeight="1">
      <c r="A29" s="92" t="s">
        <v>73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56.25" customHeight="1">
      <c r="A30" s="24" t="s">
        <v>81</v>
      </c>
      <c r="B30" s="39" t="s">
        <v>44</v>
      </c>
      <c r="C30" s="23"/>
      <c r="D30" s="47" t="s">
        <v>55</v>
      </c>
      <c r="E30" s="48"/>
      <c r="F30" s="41" t="s">
        <v>29</v>
      </c>
      <c r="G30" s="44"/>
      <c r="H30" s="40"/>
      <c r="I30" s="41" t="s">
        <v>4</v>
      </c>
      <c r="J30" s="14">
        <v>100</v>
      </c>
      <c r="K30" s="14">
        <v>100</v>
      </c>
      <c r="L30" s="14">
        <v>100</v>
      </c>
      <c r="M30" s="14">
        <v>100</v>
      </c>
      <c r="N30" s="14">
        <v>100</v>
      </c>
      <c r="O30" s="14">
        <v>500</v>
      </c>
    </row>
    <row r="31" spans="1:15" ht="84" customHeight="1">
      <c r="A31" s="24" t="s">
        <v>82</v>
      </c>
      <c r="B31" s="32" t="s">
        <v>50</v>
      </c>
      <c r="C31" s="23"/>
      <c r="D31" s="31" t="s">
        <v>55</v>
      </c>
      <c r="E31" s="31"/>
      <c r="F31" s="49" t="s">
        <v>7</v>
      </c>
      <c r="G31" s="49"/>
      <c r="H31" s="49"/>
      <c r="I31" s="31" t="s">
        <v>4</v>
      </c>
      <c r="J31" s="14">
        <v>60</v>
      </c>
      <c r="K31" s="14">
        <v>60</v>
      </c>
      <c r="L31" s="14">
        <v>60</v>
      </c>
      <c r="M31" s="14">
        <v>60</v>
      </c>
      <c r="N31" s="14">
        <v>60</v>
      </c>
      <c r="O31" s="14">
        <f>J31+K31+L31+M31+N31</f>
        <v>300</v>
      </c>
    </row>
    <row r="32" spans="1:15" ht="72" customHeight="1">
      <c r="A32" s="24" t="s">
        <v>83</v>
      </c>
      <c r="B32" s="32" t="s">
        <v>48</v>
      </c>
      <c r="C32" s="32"/>
      <c r="D32" s="47" t="s">
        <v>55</v>
      </c>
      <c r="E32" s="48"/>
      <c r="F32" s="47" t="s">
        <v>7</v>
      </c>
      <c r="G32" s="53"/>
      <c r="H32" s="48"/>
      <c r="I32" s="31" t="s">
        <v>4</v>
      </c>
      <c r="J32" s="14">
        <v>20</v>
      </c>
      <c r="K32" s="14">
        <v>20</v>
      </c>
      <c r="L32" s="14">
        <v>20</v>
      </c>
      <c r="M32" s="14">
        <v>20</v>
      </c>
      <c r="N32" s="14">
        <v>20</v>
      </c>
      <c r="O32" s="14">
        <f>J32+K32+L32+M32+N32</f>
        <v>100</v>
      </c>
    </row>
    <row r="33" spans="1:15" ht="54" customHeight="1">
      <c r="A33" s="101" t="s">
        <v>84</v>
      </c>
      <c r="B33" s="86" t="s">
        <v>32</v>
      </c>
      <c r="C33" s="87"/>
      <c r="D33" s="86" t="s">
        <v>55</v>
      </c>
      <c r="E33" s="87"/>
      <c r="F33" s="86" t="s">
        <v>29</v>
      </c>
      <c r="G33" s="90"/>
      <c r="H33" s="87"/>
      <c r="I33" s="31" t="s">
        <v>4</v>
      </c>
      <c r="J33" s="26">
        <v>1332.51669</v>
      </c>
      <c r="K33" s="26">
        <v>1332.51669</v>
      </c>
      <c r="L33" s="26">
        <v>1332.51669</v>
      </c>
      <c r="M33" s="26">
        <v>1332.51669</v>
      </c>
      <c r="N33" s="26">
        <v>1332.51669</v>
      </c>
      <c r="O33" s="33">
        <f>SUM(J33:N33)</f>
        <v>6662.58345</v>
      </c>
    </row>
    <row r="34" spans="1:15" ht="48" customHeight="1">
      <c r="A34" s="102"/>
      <c r="B34" s="88"/>
      <c r="C34" s="89"/>
      <c r="D34" s="88"/>
      <c r="E34" s="89"/>
      <c r="F34" s="88"/>
      <c r="G34" s="91"/>
      <c r="H34" s="89"/>
      <c r="I34" s="31" t="s">
        <v>6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f>SUM(J34:N34)</f>
        <v>0</v>
      </c>
    </row>
    <row r="35" spans="1:15" ht="45" customHeight="1">
      <c r="A35" s="24" t="s">
        <v>85</v>
      </c>
      <c r="B35" s="42" t="s">
        <v>38</v>
      </c>
      <c r="C35" s="43"/>
      <c r="D35" s="47" t="s">
        <v>55</v>
      </c>
      <c r="E35" s="48"/>
      <c r="F35" s="49" t="s">
        <v>29</v>
      </c>
      <c r="G35" s="49"/>
      <c r="H35" s="49"/>
      <c r="I35" s="41" t="s">
        <v>4</v>
      </c>
      <c r="J35" s="14">
        <v>60</v>
      </c>
      <c r="K35" s="14">
        <v>60</v>
      </c>
      <c r="L35" s="14">
        <v>60</v>
      </c>
      <c r="M35" s="14">
        <v>60</v>
      </c>
      <c r="N35" s="14">
        <v>60</v>
      </c>
      <c r="O35" s="14">
        <f>J35+K35+L35+M35+N35</f>
        <v>300</v>
      </c>
    </row>
    <row r="36" spans="1:16" ht="36.75" customHeight="1">
      <c r="A36" s="63"/>
      <c r="B36" s="64"/>
      <c r="C36" s="64"/>
      <c r="D36" s="64"/>
      <c r="E36" s="64"/>
      <c r="F36" s="64"/>
      <c r="G36" s="64"/>
      <c r="H36" s="65"/>
      <c r="I36" s="16" t="s">
        <v>61</v>
      </c>
      <c r="J36" s="16">
        <f aca="true" t="shared" si="0" ref="J36:O36">J8+J35+J9+J18+J10+J11+J30+J31+J32+J19+J20+J21+J15+J12+J13+J14+J33+J28+J25+J26</f>
        <v>3227.51669</v>
      </c>
      <c r="K36" s="16">
        <f t="shared" si="0"/>
        <v>2887.51669</v>
      </c>
      <c r="L36" s="16">
        <f t="shared" si="0"/>
        <v>3127.51669</v>
      </c>
      <c r="M36" s="16">
        <f t="shared" si="0"/>
        <v>2887.51669</v>
      </c>
      <c r="N36" s="16">
        <f t="shared" si="0"/>
        <v>3127.51669</v>
      </c>
      <c r="O36" s="16">
        <f t="shared" si="0"/>
        <v>15257.58345</v>
      </c>
      <c r="P36" s="2" t="e">
        <f>P41+#REF!+#REF!+P42</f>
        <v>#REF!</v>
      </c>
    </row>
    <row r="37" spans="1:16" ht="26.25" customHeight="1">
      <c r="A37" s="66"/>
      <c r="B37" s="67"/>
      <c r="C37" s="67"/>
      <c r="D37" s="67"/>
      <c r="E37" s="67"/>
      <c r="F37" s="67"/>
      <c r="G37" s="67"/>
      <c r="H37" s="68"/>
      <c r="I37" s="16" t="s">
        <v>59</v>
      </c>
      <c r="J37" s="38"/>
      <c r="K37" s="38"/>
      <c r="L37" s="38"/>
      <c r="M37" s="38"/>
      <c r="N37" s="38"/>
      <c r="O37" s="38"/>
      <c r="P37" s="35"/>
    </row>
    <row r="38" spans="1:16" ht="40.5" customHeight="1">
      <c r="A38" s="69"/>
      <c r="B38" s="70"/>
      <c r="C38" s="70"/>
      <c r="D38" s="70"/>
      <c r="E38" s="70"/>
      <c r="F38" s="70"/>
      <c r="G38" s="70"/>
      <c r="H38" s="68"/>
      <c r="I38" s="31" t="s">
        <v>4</v>
      </c>
      <c r="J38" s="38">
        <f aca="true" t="shared" si="1" ref="J38:O38">J26+J25+J28+J33+J14+J13+J12+J15+J21+J20+J19+J32+J31+J30+J11+J10+J18+J9+J35+J8</f>
        <v>3227.51669</v>
      </c>
      <c r="K38" s="38">
        <f t="shared" si="1"/>
        <v>2887.51669</v>
      </c>
      <c r="L38" s="38">
        <f t="shared" si="1"/>
        <v>3127.51669</v>
      </c>
      <c r="M38" s="38">
        <f t="shared" si="1"/>
        <v>2887.51669</v>
      </c>
      <c r="N38" s="38">
        <f t="shared" si="1"/>
        <v>3127.51669</v>
      </c>
      <c r="O38" s="38">
        <f t="shared" si="1"/>
        <v>15257.58345</v>
      </c>
      <c r="P38" s="35"/>
    </row>
    <row r="39" spans="1:16" ht="50.25" customHeight="1">
      <c r="A39" s="71"/>
      <c r="B39" s="72"/>
      <c r="C39" s="72"/>
      <c r="D39" s="72"/>
      <c r="E39" s="72"/>
      <c r="F39" s="72"/>
      <c r="G39" s="72"/>
      <c r="H39" s="73"/>
      <c r="I39" s="31" t="s">
        <v>6</v>
      </c>
      <c r="J39" s="38">
        <f aca="true" t="shared" si="2" ref="J39:O39">J23+J34</f>
        <v>0</v>
      </c>
      <c r="K39" s="38">
        <f t="shared" si="2"/>
        <v>0</v>
      </c>
      <c r="L39" s="38">
        <f t="shared" si="2"/>
        <v>0</v>
      </c>
      <c r="M39" s="38">
        <f t="shared" si="2"/>
        <v>0</v>
      </c>
      <c r="N39" s="38">
        <f t="shared" si="2"/>
        <v>0</v>
      </c>
      <c r="O39" s="38">
        <f t="shared" si="2"/>
        <v>0</v>
      </c>
      <c r="P39" s="35"/>
    </row>
    <row r="40" spans="1:16" ht="42.75" customHeight="1">
      <c r="A40" s="74" t="s">
        <v>60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35"/>
    </row>
    <row r="41" spans="1:15" ht="45.75" customHeight="1">
      <c r="A41" s="47" t="s">
        <v>9</v>
      </c>
      <c r="B41" s="77"/>
      <c r="C41" s="77"/>
      <c r="D41" s="77"/>
      <c r="E41" s="77"/>
      <c r="F41" s="77"/>
      <c r="G41" s="77"/>
      <c r="H41" s="78"/>
      <c r="I41" s="31" t="s">
        <v>4</v>
      </c>
      <c r="J41" s="16">
        <f aca="true" t="shared" si="3" ref="J41:O41">J8+J18+J10+J31+J32+J19+J12+J13+J28</f>
        <v>1410</v>
      </c>
      <c r="K41" s="16">
        <f t="shared" si="3"/>
        <v>1070</v>
      </c>
      <c r="L41" s="16">
        <f t="shared" si="3"/>
        <v>1310</v>
      </c>
      <c r="M41" s="16">
        <f t="shared" si="3"/>
        <v>1070</v>
      </c>
      <c r="N41" s="16">
        <f t="shared" si="3"/>
        <v>1310</v>
      </c>
      <c r="O41" s="16">
        <f t="shared" si="3"/>
        <v>6170</v>
      </c>
    </row>
    <row r="42" spans="1:15" ht="41.25" customHeight="1">
      <c r="A42" s="47" t="s">
        <v>29</v>
      </c>
      <c r="B42" s="79"/>
      <c r="C42" s="79"/>
      <c r="D42" s="79"/>
      <c r="E42" s="79"/>
      <c r="F42" s="79"/>
      <c r="G42" s="79"/>
      <c r="H42" s="80"/>
      <c r="I42" s="31" t="s">
        <v>4</v>
      </c>
      <c r="J42" s="36">
        <f aca="true" t="shared" si="4" ref="J42:O42">J35+J9+J11+J30+J20+J21+J15+J14+J33+J25+J26</f>
        <v>1817.51669</v>
      </c>
      <c r="K42" s="36">
        <f t="shared" si="4"/>
        <v>1817.51669</v>
      </c>
      <c r="L42" s="36">
        <f t="shared" si="4"/>
        <v>1817.51669</v>
      </c>
      <c r="M42" s="36">
        <f t="shared" si="4"/>
        <v>1817.51669</v>
      </c>
      <c r="N42" s="36">
        <f t="shared" si="4"/>
        <v>1817.51669</v>
      </c>
      <c r="O42" s="36">
        <f t="shared" si="4"/>
        <v>9087.58345</v>
      </c>
    </row>
    <row r="44" spans="2:15" ht="42.75" customHeight="1">
      <c r="B44" s="103" t="s">
        <v>57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</sheetData>
  <sheetProtection/>
  <mergeCells count="75">
    <mergeCell ref="L1:O1"/>
    <mergeCell ref="A27:O27"/>
    <mergeCell ref="A29:O29"/>
    <mergeCell ref="A7:O7"/>
    <mergeCell ref="F10:H10"/>
    <mergeCell ref="D8:E8"/>
    <mergeCell ref="F28:H28"/>
    <mergeCell ref="F19:H19"/>
    <mergeCell ref="I4:O5"/>
    <mergeCell ref="A33:A34"/>
    <mergeCell ref="B33:C34"/>
    <mergeCell ref="D33:E34"/>
    <mergeCell ref="F33:H34"/>
    <mergeCell ref="B13:C13"/>
    <mergeCell ref="D13:E13"/>
    <mergeCell ref="F13:H13"/>
    <mergeCell ref="F11:H11"/>
    <mergeCell ref="D32:E32"/>
    <mergeCell ref="B15:C15"/>
    <mergeCell ref="D15:E15"/>
    <mergeCell ref="B19:C19"/>
    <mergeCell ref="D30:E30"/>
    <mergeCell ref="D19:E19"/>
    <mergeCell ref="D26:E26"/>
    <mergeCell ref="A17:O17"/>
    <mergeCell ref="A22:O22"/>
    <mergeCell ref="A24:O24"/>
    <mergeCell ref="E1:H1"/>
    <mergeCell ref="A4:A6"/>
    <mergeCell ref="B4:C6"/>
    <mergeCell ref="B44:O44"/>
    <mergeCell ref="A36:H39"/>
    <mergeCell ref="A40:O40"/>
    <mergeCell ref="A41:H41"/>
    <mergeCell ref="A42:H42"/>
    <mergeCell ref="D4:E6"/>
    <mergeCell ref="F4:H6"/>
    <mergeCell ref="A2:P3"/>
    <mergeCell ref="F21:H21"/>
    <mergeCell ref="B16:C16"/>
    <mergeCell ref="D16:E16"/>
    <mergeCell ref="F16:H16"/>
    <mergeCell ref="B20:C20"/>
    <mergeCell ref="D20:E20"/>
    <mergeCell ref="F20:H20"/>
    <mergeCell ref="D18:E18"/>
    <mergeCell ref="F8:H8"/>
    <mergeCell ref="F31:H31"/>
    <mergeCell ref="F32:H32"/>
    <mergeCell ref="F18:H18"/>
    <mergeCell ref="D35:E35"/>
    <mergeCell ref="F35:H35"/>
    <mergeCell ref="F9:H9"/>
    <mergeCell ref="F15:H15"/>
    <mergeCell ref="F25:H25"/>
    <mergeCell ref="D28:E28"/>
    <mergeCell ref="D23:E23"/>
    <mergeCell ref="F23:H23"/>
    <mergeCell ref="F26:H26"/>
    <mergeCell ref="B12:C12"/>
    <mergeCell ref="D12:E12"/>
    <mergeCell ref="D14:E14"/>
    <mergeCell ref="B28:C28"/>
    <mergeCell ref="B26:C26"/>
    <mergeCell ref="F14:H14"/>
    <mergeCell ref="B25:C25"/>
    <mergeCell ref="F12:H12"/>
    <mergeCell ref="B9:C9"/>
    <mergeCell ref="B18:C18"/>
    <mergeCell ref="D25:E25"/>
    <mergeCell ref="B21:C21"/>
    <mergeCell ref="D21:E21"/>
    <mergeCell ref="B14:C14"/>
    <mergeCell ref="D9:E9"/>
    <mergeCell ref="D11:E11"/>
  </mergeCells>
  <printOptions/>
  <pageMargins left="0.1968503937007874" right="0.1968503937007874" top="0.1968503937007874" bottom="0" header="0.31496062992125984" footer="0.11811023622047245"/>
  <pageSetup fitToHeight="0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4.8515625" style="0" customWidth="1"/>
    <col min="2" max="2" width="15.140625" style="0" customWidth="1"/>
  </cols>
  <sheetData>
    <row r="3" spans="1:2" ht="12.75">
      <c r="A3" t="s">
        <v>10</v>
      </c>
      <c r="B3" s="3" t="e">
        <f>Лист1!#REF!+Лист1!#REF!+Лист2!J11</f>
        <v>#REF!</v>
      </c>
    </row>
    <row r="4" spans="1:2" ht="12.75">
      <c r="A4" s="4" t="s">
        <v>11</v>
      </c>
      <c r="B4" s="5" t="e">
        <f>Лист1!#REF!</f>
        <v>#REF!</v>
      </c>
    </row>
    <row r="5" spans="1:2" ht="12.75">
      <c r="A5" t="s">
        <v>12</v>
      </c>
      <c r="B5" s="6" t="e">
        <f>Лист1!#REF!+Лист1!#REF!+Лист1!#REF!+Лист1!#REF!</f>
        <v>#REF!</v>
      </c>
    </row>
    <row r="6" spans="1:2" ht="12.75">
      <c r="A6" t="s">
        <v>13</v>
      </c>
      <c r="B6" s="7" t="e">
        <f>Лист1!#REF!+Лист1!#REF!+Лист1!#REF!+Лист1!#REF!+Лист1!#REF!</f>
        <v>#REF!</v>
      </c>
    </row>
    <row r="7" spans="1:2" ht="12.75">
      <c r="A7" t="s">
        <v>14</v>
      </c>
      <c r="B7" s="8" t="e">
        <f>Лист1!#REF!+Лист1!#REF!+Лист1!#REF!+Лист1!#REF!+Лист1!#REF!</f>
        <v>#REF!</v>
      </c>
    </row>
    <row r="8" spans="1:2" ht="12.75">
      <c r="A8" t="s">
        <v>15</v>
      </c>
      <c r="B8" s="8" t="e">
        <f>Лист1!#REF!+Лист1!#REF!</f>
        <v>#REF!</v>
      </c>
    </row>
    <row r="9" spans="1:2" ht="12.75">
      <c r="A9" t="s">
        <v>16</v>
      </c>
      <c r="B9" s="7" t="e">
        <f>Лист1!#REF!+Лист1!#REF!+Лист1!#REF!+Лист1!#REF!+Лист1!#REF!</f>
        <v>#REF!</v>
      </c>
    </row>
    <row r="10" spans="1:2" ht="12.75">
      <c r="A10" t="s">
        <v>17</v>
      </c>
      <c r="B10" s="5" t="e">
        <f>Лист1!#REF!+Лист1!#REF!+Лист1!#REF!+Лист1!#REF!</f>
        <v>#REF!</v>
      </c>
    </row>
    <row r="11" spans="1:2" ht="12.75">
      <c r="A11" t="s">
        <v>18</v>
      </c>
      <c r="B11">
        <v>0</v>
      </c>
    </row>
    <row r="12" spans="1:2" ht="12.75">
      <c r="A12" t="s">
        <v>19</v>
      </c>
      <c r="B12" s="7" t="e">
        <f>Лист1!#REF!+Лист1!#REF!</f>
        <v>#REF!</v>
      </c>
    </row>
    <row r="13" spans="1:2" ht="12.75">
      <c r="A13" t="s">
        <v>20</v>
      </c>
      <c r="B13" s="5" t="e">
        <f>Лист1!#REF!+Лист1!#REF!+Лист1!#REF!</f>
        <v>#REF!</v>
      </c>
    </row>
    <row r="14" spans="1:2" ht="12.75">
      <c r="A14" t="s">
        <v>21</v>
      </c>
      <c r="B14" s="5" t="e">
        <f>Лист1!#REF!+Лист1!#REF!+Лист1!#REF!+Лист1!#REF!+Лист1!#REF!+Лист1!#REF!+Лист1!#REF!+Лист1!#REF!</f>
        <v>#REF!</v>
      </c>
    </row>
    <row r="15" spans="1:2" ht="12.75">
      <c r="A15" t="s">
        <v>22</v>
      </c>
      <c r="B15" s="5" t="e">
        <f>Лист1!#REF!+Лист1!#REF!</f>
        <v>#REF!</v>
      </c>
    </row>
    <row r="16" spans="1:2" ht="12.75">
      <c r="A16" t="s">
        <v>23</v>
      </c>
      <c r="B16" t="e">
        <f>Лист1!#REF!</f>
        <v>#REF!</v>
      </c>
    </row>
    <row r="17" spans="1:2" ht="12.75">
      <c r="A17" t="s">
        <v>24</v>
      </c>
      <c r="B17" s="5" t="e">
        <f>Лист1!#REF!+Лист1!#REF!</f>
        <v>#REF!</v>
      </c>
    </row>
    <row r="18" ht="12.75">
      <c r="B18" s="3" t="e">
        <f>SUM(B3:B17)</f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2019-10-09T11:00:59Z</cp:lastPrinted>
  <dcterms:created xsi:type="dcterms:W3CDTF">1996-10-08T23:32:33Z</dcterms:created>
  <dcterms:modified xsi:type="dcterms:W3CDTF">2019-10-09T11:01:01Z</dcterms:modified>
  <cp:category/>
  <cp:version/>
  <cp:contentType/>
  <cp:contentStatus/>
</cp:coreProperties>
</file>